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I:\Purchasing\BID\2025\25-053 Winkleman Gaines Road and Castle Gate Drive Mini Roundabout\"/>
    </mc:Choice>
  </mc:AlternateContent>
  <xr:revisionPtr revIDLastSave="0" documentId="13_ncr:1_{C206BEE9-423C-4EAA-BF03-4095F29BD1F6}" xr6:coauthVersionLast="47" xr6:coauthVersionMax="47" xr10:uidLastSave="{00000000-0000-0000-0000-000000000000}"/>
  <bookViews>
    <workbookView xWindow="28680" yWindow="-120" windowWidth="29040" windowHeight="15840" xr2:uid="{92D3A81E-440E-4836-8230-B2BFE7A6D297}"/>
  </bookViews>
  <sheets>
    <sheet name="Sheet1" sheetId="1" r:id="rId1"/>
  </sheets>
  <definedNames>
    <definedName name="_xlnm.Print_Area" localSheetId="0">Sheet1!$A$2:$J$71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1" l="1"/>
  <c r="J27" i="1"/>
  <c r="J10" i="1"/>
  <c r="A10" i="1"/>
  <c r="A11" i="1" s="1"/>
  <c r="J45" i="1"/>
  <c r="J25" i="1"/>
  <c r="J26" i="1"/>
  <c r="A43" i="1" l="1"/>
  <c r="A44" i="1" s="1"/>
  <c r="J46" i="1"/>
  <c r="J32" i="1"/>
  <c r="A33" i="1"/>
  <c r="A34" i="1" s="1"/>
  <c r="A35" i="1" s="1"/>
  <c r="A36" i="1" s="1"/>
  <c r="A37" i="1" s="1"/>
  <c r="A38" i="1" s="1"/>
  <c r="A39" i="1" s="1"/>
  <c r="J33" i="1"/>
  <c r="J34" i="1"/>
  <c r="J35" i="1"/>
  <c r="J36" i="1"/>
  <c r="J37" i="1"/>
  <c r="J38" i="1"/>
  <c r="J39" i="1"/>
  <c r="J42" i="1"/>
  <c r="J43" i="1"/>
  <c r="J44" i="1"/>
  <c r="J47" i="1"/>
  <c r="J48" i="1"/>
  <c r="J49" i="1"/>
  <c r="J52" i="1"/>
  <c r="A53" i="1"/>
  <c r="A54" i="1" s="1"/>
  <c r="A55" i="1" s="1"/>
  <c r="A56" i="1" s="1"/>
  <c r="A57" i="1" s="1"/>
  <c r="J53" i="1"/>
  <c r="J54" i="1"/>
  <c r="J55" i="1"/>
  <c r="J56" i="1"/>
  <c r="J57" i="1"/>
  <c r="J18" i="1"/>
  <c r="J19" i="1"/>
  <c r="J20" i="1"/>
  <c r="J21" i="1"/>
  <c r="J22" i="1"/>
  <c r="J23" i="1"/>
  <c r="J24" i="1"/>
  <c r="A18" i="1"/>
  <c r="A19" i="1" s="1"/>
  <c r="A20" i="1" s="1"/>
  <c r="A21" i="1" s="1"/>
  <c r="A22" i="1" s="1"/>
  <c r="A23" i="1" s="1"/>
  <c r="A24" i="1" s="1"/>
  <c r="A25" i="1" s="1"/>
  <c r="A26" i="1" s="1"/>
  <c r="J9" i="1"/>
  <c r="A6" i="1"/>
  <c r="A7" i="1" s="1"/>
  <c r="A8" i="1" s="1"/>
  <c r="A9" i="1" s="1"/>
  <c r="A12" i="1" s="1"/>
  <c r="A13" i="1" s="1"/>
  <c r="A14" i="1" s="1"/>
  <c r="J40" i="1" l="1"/>
  <c r="A45" i="1"/>
  <c r="A46" i="1" s="1"/>
  <c r="A47" i="1" s="1"/>
  <c r="A48" i="1" s="1"/>
  <c r="A49" i="1" s="1"/>
  <c r="J58" i="1"/>
  <c r="J50" i="1"/>
  <c r="J5" i="1" l="1"/>
  <c r="J15" i="1" s="1"/>
  <c r="J61" i="1" l="1"/>
  <c r="J62" i="1"/>
  <c r="J63" i="1"/>
  <c r="J60" i="1"/>
  <c r="J29" i="1" l="1"/>
  <c r="J17" i="1"/>
  <c r="J13" i="1"/>
  <c r="J12" i="1"/>
  <c r="J7" i="1"/>
  <c r="J8" i="1"/>
  <c r="J11" i="1"/>
  <c r="J14" i="1"/>
  <c r="J6" i="1"/>
  <c r="J64" i="1" l="1"/>
  <c r="J65" i="1" l="1"/>
</calcChain>
</file>

<file path=xl/sharedStrings.xml><?xml version="1.0" encoding="utf-8"?>
<sst xmlns="http://schemas.openxmlformats.org/spreadsheetml/2006/main" count="256" uniqueCount="120">
  <si>
    <t>Item No.</t>
  </si>
  <si>
    <t>Item Description</t>
  </si>
  <si>
    <t>Spec No.</t>
  </si>
  <si>
    <t>Quantity</t>
  </si>
  <si>
    <t>Unit Price</t>
  </si>
  <si>
    <t>Total Prices</t>
  </si>
  <si>
    <t>A</t>
  </si>
  <si>
    <t>x</t>
  </si>
  <si>
    <t>=</t>
  </si>
  <si>
    <t>EA</t>
  </si>
  <si>
    <t>Subtotal A</t>
  </si>
  <si>
    <t>B</t>
  </si>
  <si>
    <t>SY</t>
  </si>
  <si>
    <t>LF</t>
  </si>
  <si>
    <t>Subtotal B</t>
  </si>
  <si>
    <t>C</t>
  </si>
  <si>
    <t>ROADWAY</t>
  </si>
  <si>
    <t>CY</t>
  </si>
  <si>
    <t>Subtotal C</t>
  </si>
  <si>
    <t>D</t>
  </si>
  <si>
    <t>Subtotal D</t>
  </si>
  <si>
    <t>E</t>
  </si>
  <si>
    <t>Subtotal E</t>
  </si>
  <si>
    <t>Subtotal F</t>
  </si>
  <si>
    <t>*Awarded vendor to submit a sample of specified items for inspection/approval by PID prior to order placement</t>
  </si>
  <si>
    <t>**The extra work items are to be used only on the instructions of the field engineer on the job. No compensation will be received for any part of these items unless they are actually used on the job under the direction of the field engineer. Any additional items required over and above those listed above will have to be secured on a change‐in‐contract and are not to be used until they have been approved by the County Auditor and/or Commissioner Court. The amount subtotal for extra work items is to be included in the grand total of this bid.</t>
  </si>
  <si>
    <t>***This figure should appear on the front cover of the Fort Bend County Bid Cover Sheet</t>
  </si>
  <si>
    <t xml:space="preserve">Unit of Measure </t>
  </si>
  <si>
    <t>H00104001</t>
  </si>
  <si>
    <t>H00500002</t>
  </si>
  <si>
    <t>H00465003</t>
  </si>
  <si>
    <t>Remove Old Concrete (Pavement)</t>
  </si>
  <si>
    <t>Remove Old Concrete (Driveway)</t>
  </si>
  <si>
    <t>Remove Existing 24" RCP</t>
  </si>
  <si>
    <t>H00110001</t>
  </si>
  <si>
    <t>H00220002</t>
  </si>
  <si>
    <t>H00360001</t>
  </si>
  <si>
    <t>H00433002</t>
  </si>
  <si>
    <t>H00530004</t>
  </si>
  <si>
    <t>Roadway Excavation</t>
  </si>
  <si>
    <t>Concrete Pavement (8")</t>
  </si>
  <si>
    <t>SS1562</t>
  </si>
  <si>
    <t>H00429001</t>
  </si>
  <si>
    <t>H00460001</t>
  </si>
  <si>
    <t>H00460004</t>
  </si>
  <si>
    <t>H00460005</t>
  </si>
  <si>
    <t>H00491002</t>
  </si>
  <si>
    <t>TCP</t>
  </si>
  <si>
    <t>H00665002</t>
  </si>
  <si>
    <t>H00665004</t>
  </si>
  <si>
    <t>H00665005</t>
  </si>
  <si>
    <t>H00665007</t>
  </si>
  <si>
    <t>H00665011</t>
  </si>
  <si>
    <t>H00665012</t>
  </si>
  <si>
    <t>Constructing Detours (2" HMA &amp; 6" Black Base )</t>
  </si>
  <si>
    <t>F</t>
  </si>
  <si>
    <t>TX360001</t>
  </si>
  <si>
    <t>TX618-6047</t>
  </si>
  <si>
    <t>TX618-6058</t>
  </si>
  <si>
    <t>TX620-6007</t>
  </si>
  <si>
    <t>G</t>
  </si>
  <si>
    <t>SIGNING AND PAVEMENT MARKINGS</t>
  </si>
  <si>
    <t>Subtotal G</t>
  </si>
  <si>
    <t>Reflectorized Pavement Markings Type I (Thermoplastic) 4" White/Solid - Furnish &amp; Applied</t>
  </si>
  <si>
    <t>SW3P</t>
  </si>
  <si>
    <t>Reinforced Filter Fabric Barrier ( 60% of unit cost for furnish and installation and 40% of unit cost for removal)</t>
  </si>
  <si>
    <t>Inlet Protection Barrier (For Stage II Inlets, Gravel Bags; 60% of unit cost for furnish and installation, and 40% of unit cost removal)</t>
  </si>
  <si>
    <t>SWPPP Inspection and Maintenance</t>
  </si>
  <si>
    <t>MO</t>
  </si>
  <si>
    <t>H00561001</t>
  </si>
  <si>
    <t>H00672001</t>
  </si>
  <si>
    <t>Video Recording Construction</t>
  </si>
  <si>
    <t>Fort Bend Project Sign</t>
  </si>
  <si>
    <t>Barricades, Signs, and Traffic Handling</t>
  </si>
  <si>
    <t>Off-duty Uniformed Peace Officer</t>
  </si>
  <si>
    <t>EXTRA WORK ITEMS</t>
  </si>
  <si>
    <t>LS</t>
  </si>
  <si>
    <t>HR</t>
  </si>
  <si>
    <t>TOTAL</t>
  </si>
  <si>
    <t>FBC
Identifier</t>
  </si>
  <si>
    <t>Estimated Quantity</t>
  </si>
  <si>
    <t>Block Sodding</t>
  </si>
  <si>
    <t>Hydro-Mulch Seeding</t>
  </si>
  <si>
    <t>AC</t>
  </si>
  <si>
    <t>SITE PREP/REMOVAL</t>
  </si>
  <si>
    <t>Preparing Right-of-Way</t>
  </si>
  <si>
    <t>STA</t>
  </si>
  <si>
    <t>Lime Treatment (8" Depth) (Includes Hydrated Lime 7%)</t>
  </si>
  <si>
    <t>Remove Old Concrete (Sidewalk)</t>
  </si>
  <si>
    <t>Remove Asphalt (Pavement)</t>
  </si>
  <si>
    <t>Remove Signs</t>
  </si>
  <si>
    <t>Remove Metal Beam Guard Fence</t>
  </si>
  <si>
    <t>Remove Metal Beam Guard Fence Terminal Anchor Section</t>
  </si>
  <si>
    <t>Borrow</t>
  </si>
  <si>
    <t>Lime Treatment (10" Depth) (Includes Hydrated Lime 7%)</t>
  </si>
  <si>
    <t>Colored Stamped Concrete Pavement (10" Depth)</t>
  </si>
  <si>
    <t>Reinforced Concrete Driveway (8")</t>
  </si>
  <si>
    <t>Mountable Curb (4"X18")</t>
  </si>
  <si>
    <t>Concrete Curb (4"X12")</t>
  </si>
  <si>
    <t>360/528</t>
  </si>
  <si>
    <t>ILLUMINATION</t>
  </si>
  <si>
    <t>Drill Shaft (Rdwy ILL) (30 IN)</t>
  </si>
  <si>
    <t>In Rd IL AM (TY SA)30T-4(150W EQ)LED</t>
  </si>
  <si>
    <t>Condt (PVC) (SCH 80) (2")</t>
  </si>
  <si>
    <t>Condt (PVC) (SCH 80) (2") (Bore)</t>
  </si>
  <si>
    <t>Elec Condr (NO.8) Bare</t>
  </si>
  <si>
    <t>Elec Condr (NO.8) Insulated</t>
  </si>
  <si>
    <t>Ground Box TY A (122311) W/ Apron</t>
  </si>
  <si>
    <t>Elc Srv TY A 120/240 60(SS)SS(E)SP(O)</t>
  </si>
  <si>
    <t>Reflectorized Pavement Markings Type I (Thermoplastic) 24" White/Brk - Furnish &amp; Applied (3' Dash 2' Gap)</t>
  </si>
  <si>
    <t xml:space="preserve">Reflectorized Pavement Markers Type II-A-A Yellow - Furnish &amp; Install </t>
  </si>
  <si>
    <t xml:space="preserve">Reflectorized Pavement Markings Type I (Thermoplastic) Word "YIELD" - Furnish &amp; Applied </t>
  </si>
  <si>
    <t xml:space="preserve">Reflectorized Pavement Markers Type I (W) (18") (Yld Tri) </t>
  </si>
  <si>
    <t>Reflectorized Pavement Markings Type I (Thermoplastic) 4" Yellow/Solid - Furnish &amp; Applied</t>
  </si>
  <si>
    <t xml:space="preserve">Aluminum Signs (Ground Mounted) - Furnish &amp; Install </t>
  </si>
  <si>
    <t>Rock Filter Dam (Type 1; 60% of Unit Cost For Furnish and Installation, and 40% of Unit Cost for Removal)</t>
  </si>
  <si>
    <t>***GRAND TOTAL (Items A-G)</t>
  </si>
  <si>
    <t>Furnish and Install Pavement Markings Type I 24" White Solid</t>
  </si>
  <si>
    <t>Ada Ramp - Type 21</t>
  </si>
  <si>
    <t>Remove Asphalt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</si>
</sst>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7" x14ac:knownFonts="1">
    <font>
      <sz val="11"/>
      <color theme="1"/>
      <name val="Calibri"/>
      <family val="2"/>
      <scheme val="minor"/>
    </font>
    <font>
      <b/>
      <sz val="11"/>
      <color theme="1"/>
      <name val="Calibri"/>
      <family val="2"/>
      <scheme val="minor"/>
    </font>
    <font>
      <sz val="8"/>
      <name val="Calibri"/>
      <family val="2"/>
      <scheme val="minor"/>
    </font>
    <font>
      <sz val="10"/>
      <name val="Calibri"/>
      <family val="2"/>
      <scheme val="minor"/>
    </font>
    <font>
      <sz val="9.5"/>
      <name val="Arial"/>
      <family val="2"/>
    </font>
    <font>
      <b/>
      <sz val="9.5"/>
      <name val="Arial"/>
      <family val="2"/>
    </font>
    <font>
      <sz val="10"/>
      <name val="Arial"/>
      <family val="2"/>
    </font>
    <font>
      <b/>
      <sz val="10"/>
      <name val="Arial"/>
      <family val="2"/>
    </font>
    <font>
      <b/>
      <sz val="11"/>
      <color theme="1"/>
      <name val="Arial"/>
      <family val="2"/>
    </font>
    <font>
      <sz val="11"/>
      <color rgb="FFFF0000"/>
      <name val="Calibri"/>
      <family val="2"/>
      <scheme val="minor"/>
    </font>
    <font>
      <sz val="11"/>
      <name val="Calibri"/>
      <family val="2"/>
      <scheme val="minor"/>
    </font>
    <font>
      <b/>
      <sz val="11"/>
      <name val="Calibri"/>
      <family val="2"/>
      <scheme val="minor"/>
    </font>
    <font>
      <sz val="11"/>
      <name val="Times New Roman"/>
      <family val="1"/>
    </font>
    <font>
      <b/>
      <sz val="11"/>
      <name val="Arial"/>
      <family val="2"/>
    </font>
    <font>
      <sz val="8"/>
      <name val="Arial"/>
      <family val="2"/>
    </font>
    <font>
      <sz val="8"/>
      <name val="Times New Roman"/>
      <family val="1"/>
    </font>
    <font>
      <b/>
      <sz val="8"/>
      <name val="Times New Roman"/>
      <family val="1"/>
    </font>
  </fonts>
  <fills count="3">
    <fill>
      <patternFill patternType="none"/>
    </fill>
    <fill>
      <patternFill patternType="gray125"/>
    </fill>
    <fill>
      <patternFill patternType="solid">
        <fgColor theme="0"/>
        <bgColor indexed="64"/>
      </patternFill>
    </fill>
  </fills>
  <borders count="44">
    <border>
      <left/>
      <right/>
      <top/>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style="thick">
        <color rgb="FF000000"/>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right/>
      <top style="medium">
        <color rgb="FF000000"/>
      </top>
      <bottom style="thick">
        <color rgb="FF000000"/>
      </bottom>
      <diagonal/>
    </border>
    <border>
      <left/>
      <right style="medium">
        <color rgb="FF000000"/>
      </right>
      <top style="medium">
        <color rgb="FF000000"/>
      </top>
      <bottom style="thick">
        <color rgb="FF000000"/>
      </bottom>
      <diagonal/>
    </border>
    <border>
      <left/>
      <right style="medium">
        <color rgb="FF000000"/>
      </right>
      <top style="medium">
        <color rgb="FF000000"/>
      </top>
      <bottom style="medium">
        <color rgb="FF000000"/>
      </bottom>
      <diagonal/>
    </border>
    <border>
      <left/>
      <right style="medium">
        <color rgb="FF000000"/>
      </right>
      <top style="thick">
        <color rgb="FF000000"/>
      </top>
      <bottom style="medium">
        <color rgb="FF000000"/>
      </bottom>
      <diagonal/>
    </border>
    <border>
      <left style="medium">
        <color rgb="FF000000"/>
      </left>
      <right style="medium">
        <color rgb="FF000000"/>
      </right>
      <top/>
      <bottom style="thick">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ck">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right style="medium">
        <color rgb="FF000000"/>
      </right>
      <top style="thin">
        <color indexed="64"/>
      </top>
      <bottom/>
      <diagonal/>
    </border>
    <border>
      <left style="medium">
        <color rgb="FF000000"/>
      </left>
      <right style="medium">
        <color rgb="FF000000"/>
      </right>
      <top style="thin">
        <color indexed="64"/>
      </top>
      <bottom style="thin">
        <color rgb="FF000000"/>
      </bottom>
      <diagonal/>
    </border>
    <border>
      <left/>
      <right style="medium">
        <color rgb="FF000000"/>
      </right>
      <top style="thin">
        <color indexed="64"/>
      </top>
      <bottom style="thin">
        <color rgb="FF000000"/>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indexed="64"/>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medium">
        <color indexed="64"/>
      </bottom>
      <diagonal/>
    </border>
    <border>
      <left/>
      <right style="medium">
        <color rgb="FF000000"/>
      </right>
      <top style="thin">
        <color indexed="64"/>
      </top>
      <bottom style="medium">
        <color indexed="64"/>
      </bottom>
      <diagonal/>
    </border>
    <border>
      <left/>
      <right/>
      <top style="thick">
        <color rgb="FF000000"/>
      </top>
      <bottom/>
      <diagonal/>
    </border>
    <border>
      <left/>
      <right style="medium">
        <color rgb="FF000000"/>
      </right>
      <top style="thick">
        <color rgb="FF000000"/>
      </top>
      <bottom/>
      <diagonal/>
    </border>
  </borders>
  <cellStyleXfs count="1">
    <xf numFmtId="0" fontId="0" fillId="0" borderId="0"/>
  </cellStyleXfs>
  <cellXfs count="131">
    <xf numFmtId="0" fontId="0" fillId="0" borderId="0" xfId="0"/>
    <xf numFmtId="0" fontId="1" fillId="0" borderId="0" xfId="0" applyFont="1"/>
    <xf numFmtId="0" fontId="8" fillId="0" borderId="0" xfId="0" applyFont="1"/>
    <xf numFmtId="0" fontId="9" fillId="0" borderId="0" xfId="0" applyFont="1"/>
    <xf numFmtId="0" fontId="10" fillId="0" borderId="0" xfId="0" applyFont="1"/>
    <xf numFmtId="0" fontId="10" fillId="0" borderId="0" xfId="0" applyFont="1" applyAlignment="1">
      <alignment horizontal="center"/>
    </xf>
    <xf numFmtId="0" fontId="13" fillId="0" borderId="11" xfId="0" applyFont="1" applyBorder="1" applyAlignment="1">
      <alignment horizontal="center" vertical="center"/>
    </xf>
    <xf numFmtId="0" fontId="13" fillId="0" borderId="0" xfId="0" applyFont="1"/>
    <xf numFmtId="0" fontId="13" fillId="0" borderId="2" xfId="0" applyFont="1" applyBorder="1" applyAlignment="1">
      <alignment vertical="center"/>
    </xf>
    <xf numFmtId="0" fontId="13" fillId="0" borderId="5" xfId="0" applyFont="1" applyBorder="1" applyAlignment="1">
      <alignment vertical="center"/>
    </xf>
    <xf numFmtId="0" fontId="13" fillId="0" borderId="1" xfId="0" applyFont="1" applyBorder="1" applyAlignment="1">
      <alignment vertical="center"/>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7" fillId="0" borderId="0" xfId="0" applyFont="1" applyAlignment="1">
      <alignment horizontal="right" vertical="center" wrapText="1"/>
    </xf>
    <xf numFmtId="0" fontId="3" fillId="0" borderId="0" xfId="0" applyFont="1" applyAlignment="1">
      <alignment horizontal="left" vertical="center" indent="1"/>
    </xf>
    <xf numFmtId="0" fontId="10" fillId="0" borderId="0" xfId="0" applyFont="1" applyAlignment="1">
      <alignment vertical="center"/>
    </xf>
    <xf numFmtId="0" fontId="13"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left" vertical="center" wrapText="1"/>
    </xf>
    <xf numFmtId="0" fontId="4" fillId="0" borderId="14" xfId="0" applyFont="1" applyBorder="1" applyAlignment="1">
      <alignment horizontal="center" vertical="center" wrapText="1"/>
    </xf>
    <xf numFmtId="3" fontId="4" fillId="0" borderId="14"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left" vertical="center" wrapText="1"/>
    </xf>
    <xf numFmtId="0" fontId="4" fillId="0" borderId="16" xfId="0" applyFont="1" applyBorder="1" applyAlignment="1">
      <alignment horizontal="center" vertical="center" wrapText="1"/>
    </xf>
    <xf numFmtId="3" fontId="4" fillId="0" borderId="16" xfId="0" applyNumberFormat="1" applyFont="1" applyBorder="1" applyAlignment="1">
      <alignment horizontal="center" vertical="center" wrapText="1"/>
    </xf>
    <xf numFmtId="0" fontId="6" fillId="0" borderId="17" xfId="0" applyFont="1" applyBorder="1" applyAlignment="1">
      <alignment horizontal="center" vertical="center" wrapText="1"/>
    </xf>
    <xf numFmtId="0" fontId="4" fillId="0" borderId="18" xfId="0" applyFont="1" applyBorder="1" applyAlignment="1">
      <alignment horizontal="left" vertical="center" wrapText="1"/>
    </xf>
    <xf numFmtId="0" fontId="4" fillId="0" borderId="18" xfId="0" applyFont="1" applyBorder="1" applyAlignment="1">
      <alignment horizontal="center" vertical="center" wrapText="1"/>
    </xf>
    <xf numFmtId="44" fontId="4" fillId="0" borderId="14" xfId="0" applyNumberFormat="1" applyFont="1" applyBorder="1" applyAlignment="1">
      <alignment horizontal="center" vertical="center" wrapText="1"/>
    </xf>
    <xf numFmtId="44" fontId="4" fillId="0" borderId="16" xfId="0" applyNumberFormat="1" applyFont="1" applyBorder="1" applyAlignment="1">
      <alignment horizontal="center" vertical="center" wrapText="1"/>
    </xf>
    <xf numFmtId="44" fontId="4" fillId="0" borderId="20" xfId="0"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left" vertical="center" wrapText="1"/>
    </xf>
    <xf numFmtId="0" fontId="4"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left" vertical="center" wrapText="1"/>
    </xf>
    <xf numFmtId="0" fontId="4" fillId="0" borderId="23" xfId="0" applyFont="1" applyBorder="1" applyAlignment="1">
      <alignment horizontal="center" vertical="center" wrapText="1"/>
    </xf>
    <xf numFmtId="0" fontId="6" fillId="0" borderId="24" xfId="0" applyFont="1" applyBorder="1" applyAlignment="1">
      <alignment horizontal="center" vertical="center" wrapText="1"/>
    </xf>
    <xf numFmtId="44" fontId="5" fillId="0" borderId="4" xfId="0" applyNumberFormat="1" applyFont="1" applyBorder="1" applyAlignment="1">
      <alignment horizontal="center" vertical="center" wrapText="1"/>
    </xf>
    <xf numFmtId="0" fontId="14" fillId="0" borderId="7" xfId="0" applyFont="1" applyBorder="1" applyAlignment="1">
      <alignment horizontal="center" vertical="center" wrapText="1"/>
    </xf>
    <xf numFmtId="44" fontId="5" fillId="0" borderId="25" xfId="0" applyNumberFormat="1" applyFont="1" applyBorder="1" applyAlignment="1">
      <alignment horizontal="center" vertical="center" wrapText="1"/>
    </xf>
    <xf numFmtId="0" fontId="6" fillId="0" borderId="26" xfId="0" applyFont="1" applyBorder="1" applyAlignment="1">
      <alignment horizontal="center" vertical="center" wrapText="1"/>
    </xf>
    <xf numFmtId="0" fontId="4" fillId="0" borderId="26" xfId="0" applyFont="1" applyBorder="1" applyAlignment="1">
      <alignment horizontal="left" vertical="center" wrapText="1"/>
    </xf>
    <xf numFmtId="0" fontId="4" fillId="0" borderId="26" xfId="0" applyFont="1" applyBorder="1" applyAlignment="1">
      <alignment horizontal="center" vertical="center" wrapText="1"/>
    </xf>
    <xf numFmtId="44" fontId="5" fillId="0" borderId="10" xfId="0" applyNumberFormat="1" applyFont="1" applyBorder="1" applyAlignment="1">
      <alignment horizontal="center" vertical="center" wrapText="1"/>
    </xf>
    <xf numFmtId="4" fontId="4" fillId="0" borderId="26" xfId="0" applyNumberFormat="1" applyFont="1" applyBorder="1" applyAlignment="1">
      <alignment horizontal="center" vertical="center" wrapText="1"/>
    </xf>
    <xf numFmtId="3" fontId="4" fillId="0" borderId="26"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3" fillId="0" borderId="15" xfId="0" applyFont="1" applyBorder="1" applyAlignment="1">
      <alignment horizontal="center" wrapText="1"/>
    </xf>
    <xf numFmtId="0" fontId="4" fillId="0" borderId="30" xfId="0" applyFont="1" applyBorder="1" applyAlignment="1">
      <alignment horizontal="center" vertical="center" wrapText="1"/>
    </xf>
    <xf numFmtId="0" fontId="3" fillId="0" borderId="17" xfId="0" applyFont="1" applyBorder="1" applyAlignment="1">
      <alignment horizontal="center" wrapText="1"/>
    </xf>
    <xf numFmtId="0" fontId="3" fillId="0" borderId="27" xfId="0" applyFont="1" applyBorder="1" applyAlignment="1">
      <alignment horizontal="center" vertical="center" wrapText="1"/>
    </xf>
    <xf numFmtId="0" fontId="3" fillId="0" borderId="27" xfId="0" applyFont="1" applyBorder="1" applyAlignment="1">
      <alignment horizontal="center" wrapText="1"/>
    </xf>
    <xf numFmtId="0" fontId="4" fillId="0" borderId="28" xfId="0" applyFont="1" applyBorder="1" applyAlignment="1">
      <alignment horizontal="left" vertical="center" wrapText="1"/>
    </xf>
    <xf numFmtId="0" fontId="4" fillId="0" borderId="2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2" xfId="0" applyFont="1" applyBorder="1" applyAlignment="1">
      <alignment horizontal="center" wrapText="1"/>
    </xf>
    <xf numFmtId="0" fontId="3" fillId="0" borderId="21" xfId="0" applyFont="1" applyBorder="1" applyAlignment="1">
      <alignment horizontal="center" vertical="center" wrapText="1"/>
    </xf>
    <xf numFmtId="0" fontId="3" fillId="0" borderId="21" xfId="0" applyFont="1" applyBorder="1" applyAlignment="1">
      <alignment horizontal="center" wrapText="1"/>
    </xf>
    <xf numFmtId="3" fontId="4" fillId="0" borderId="28" xfId="0" applyNumberFormat="1" applyFont="1" applyBorder="1" applyAlignment="1">
      <alignment horizontal="center" vertical="center" wrapText="1"/>
    </xf>
    <xf numFmtId="0" fontId="4" fillId="2" borderId="2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3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16" xfId="0" applyFont="1" applyFill="1" applyBorder="1" applyAlignment="1">
      <alignment horizontal="left" vertical="center" wrapText="1"/>
    </xf>
    <xf numFmtId="0" fontId="4" fillId="2" borderId="3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8" xfId="0" applyFont="1" applyFill="1" applyBorder="1" applyAlignment="1">
      <alignment horizontal="left" vertical="center" wrapText="1"/>
    </xf>
    <xf numFmtId="0" fontId="15" fillId="0" borderId="8" xfId="0" applyFont="1" applyBorder="1" applyAlignment="1">
      <alignment vertical="center" wrapText="1"/>
    </xf>
    <xf numFmtId="44" fontId="4" fillId="0" borderId="26" xfId="0" applyNumberFormat="1" applyFont="1" applyBorder="1" applyAlignment="1">
      <alignment horizontal="center" vertical="center" wrapText="1"/>
    </xf>
    <xf numFmtId="0" fontId="13" fillId="0" borderId="36" xfId="0" applyFont="1" applyBorder="1" applyAlignment="1">
      <alignment horizontal="center" vertical="center"/>
    </xf>
    <xf numFmtId="0" fontId="13" fillId="0" borderId="37" xfId="0" applyFont="1" applyBorder="1"/>
    <xf numFmtId="0" fontId="13" fillId="0" borderId="37" xfId="0" applyFont="1" applyBorder="1" applyAlignment="1">
      <alignment vertical="center"/>
    </xf>
    <xf numFmtId="0" fontId="13" fillId="0" borderId="9" xfId="0" applyFont="1" applyBorder="1" applyAlignment="1">
      <alignment vertical="center"/>
    </xf>
    <xf numFmtId="0" fontId="13" fillId="0" borderId="9" xfId="0" applyFont="1" applyBorder="1" applyAlignment="1">
      <alignment horizontal="center" vertical="center"/>
    </xf>
    <xf numFmtId="0" fontId="15" fillId="0" borderId="7" xfId="0" applyFont="1" applyBorder="1" applyAlignment="1">
      <alignment horizontal="center" vertical="center" wrapText="1"/>
    </xf>
    <xf numFmtId="0" fontId="13" fillId="0" borderId="38" xfId="0" applyFont="1" applyBorder="1"/>
    <xf numFmtId="4" fontId="4" fillId="0" borderId="16" xfId="0" applyNumberFormat="1" applyFont="1" applyBorder="1" applyAlignment="1">
      <alignment horizontal="center" vertical="center" wrapText="1"/>
    </xf>
    <xf numFmtId="0" fontId="4" fillId="0" borderId="27" xfId="0" applyFont="1" applyBorder="1" applyAlignment="1">
      <alignment horizontal="center" vertical="center" wrapText="1"/>
    </xf>
    <xf numFmtId="0" fontId="4" fillId="0" borderId="39" xfId="0" applyFont="1" applyBorder="1" applyAlignment="1">
      <alignment horizontal="left"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44" fontId="4" fillId="0" borderId="40" xfId="0" applyNumberFormat="1"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wrapText="1"/>
    </xf>
    <xf numFmtId="0" fontId="13" fillId="0" borderId="42" xfId="0" applyFont="1" applyBorder="1" applyAlignment="1">
      <alignment vertical="center"/>
    </xf>
    <xf numFmtId="0" fontId="13" fillId="0" borderId="43" xfId="0" applyFont="1" applyBorder="1" applyAlignment="1">
      <alignment vertical="center"/>
    </xf>
    <xf numFmtId="0" fontId="13" fillId="0" borderId="43" xfId="0" applyFont="1" applyBorder="1" applyAlignment="1">
      <alignment horizontal="center" vertical="center"/>
    </xf>
    <xf numFmtId="44" fontId="5" fillId="0" borderId="40" xfId="0" applyNumberFormat="1" applyFont="1" applyBorder="1" applyAlignment="1">
      <alignment horizontal="center" vertical="center" wrapText="1"/>
    </xf>
    <xf numFmtId="0" fontId="13" fillId="0" borderId="1" xfId="0" applyFont="1" applyBorder="1" applyAlignment="1" applyProtection="1">
      <alignment vertical="center"/>
      <protection locked="0"/>
    </xf>
    <xf numFmtId="8" fontId="4" fillId="0" borderId="16" xfId="0" applyNumberFormat="1" applyFont="1" applyBorder="1" applyAlignment="1" applyProtection="1">
      <alignment horizontal="center" vertical="center" wrapText="1"/>
      <protection locked="0"/>
    </xf>
    <xf numFmtId="8" fontId="4" fillId="0" borderId="20" xfId="0" applyNumberFormat="1" applyFont="1" applyBorder="1" applyAlignment="1" applyProtection="1">
      <alignment horizontal="center" vertical="center" wrapText="1"/>
      <protection locked="0"/>
    </xf>
    <xf numFmtId="8" fontId="4" fillId="0" borderId="23" xfId="0" applyNumberFormat="1" applyFont="1" applyBorder="1" applyAlignment="1" applyProtection="1">
      <alignment horizontal="center" vertical="center" wrapText="1"/>
      <protection locked="0"/>
    </xf>
    <xf numFmtId="0" fontId="14" fillId="0" borderId="7" xfId="0" applyFont="1" applyBorder="1" applyAlignment="1" applyProtection="1">
      <alignment vertical="center" wrapText="1"/>
      <protection locked="0"/>
    </xf>
    <xf numFmtId="8" fontId="4" fillId="0" borderId="14" xfId="0" applyNumberFormat="1" applyFont="1" applyBorder="1" applyAlignment="1" applyProtection="1">
      <alignment horizontal="center" vertical="center" wrapText="1"/>
      <protection locked="0"/>
    </xf>
    <xf numFmtId="8" fontId="4" fillId="0" borderId="40" xfId="0" applyNumberFormat="1" applyFont="1" applyBorder="1" applyAlignment="1" applyProtection="1">
      <alignment horizontal="center" vertical="center" wrapText="1"/>
      <protection locked="0"/>
    </xf>
    <xf numFmtId="0" fontId="14" fillId="0" borderId="3" xfId="0" applyFont="1" applyBorder="1" applyAlignment="1" applyProtection="1">
      <alignment vertical="center" wrapText="1"/>
      <protection locked="0"/>
    </xf>
    <xf numFmtId="0" fontId="13" fillId="0" borderId="43" xfId="0" applyFont="1" applyBorder="1" applyAlignment="1" applyProtection="1">
      <alignment vertical="center"/>
      <protection locked="0"/>
    </xf>
    <xf numFmtId="8" fontId="4" fillId="0" borderId="28" xfId="0" applyNumberFormat="1" applyFont="1" applyBorder="1" applyAlignment="1" applyProtection="1">
      <alignment horizontal="center" vertical="center" wrapText="1"/>
      <protection locked="0"/>
    </xf>
    <xf numFmtId="8" fontId="4" fillId="0" borderId="26" xfId="0" applyNumberFormat="1" applyFont="1" applyBorder="1" applyAlignment="1" applyProtection="1">
      <alignment horizontal="center" vertical="center" wrapText="1"/>
      <protection locked="0"/>
    </xf>
    <xf numFmtId="0" fontId="13" fillId="0" borderId="9" xfId="0" applyFont="1" applyBorder="1" applyAlignment="1" applyProtection="1">
      <alignment vertical="center"/>
      <protection locked="0"/>
    </xf>
    <xf numFmtId="0" fontId="15" fillId="0" borderId="3" xfId="0" applyFont="1" applyBorder="1" applyAlignment="1" applyProtection="1">
      <alignment vertical="center" wrapText="1"/>
      <protection locked="0"/>
    </xf>
    <xf numFmtId="0" fontId="15" fillId="0" borderId="7" xfId="0" applyFont="1" applyBorder="1" applyAlignment="1" applyProtection="1">
      <alignment vertical="center" wrapText="1"/>
      <protection locked="0"/>
    </xf>
    <xf numFmtId="8" fontId="4" fillId="0" borderId="18" xfId="0" applyNumberFormat="1" applyFont="1" applyBorder="1" applyAlignment="1" applyProtection="1">
      <alignment horizontal="center" vertical="center" wrapText="1"/>
      <protection locked="0"/>
    </xf>
    <xf numFmtId="0" fontId="7" fillId="0" borderId="13" xfId="0" applyFont="1" applyBorder="1" applyAlignment="1">
      <alignment horizontal="right" vertical="center" wrapText="1"/>
    </xf>
    <xf numFmtId="0" fontId="7" fillId="0" borderId="6" xfId="0" applyFont="1" applyBorder="1" applyAlignment="1">
      <alignment horizontal="right" vertical="center" wrapText="1"/>
    </xf>
    <xf numFmtId="0" fontId="7" fillId="0" borderId="7" xfId="0" applyFont="1" applyBorder="1" applyAlignment="1">
      <alignment horizontal="right" vertical="center" wrapText="1"/>
    </xf>
    <xf numFmtId="0" fontId="11" fillId="0" borderId="12"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12"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0" fillId="0" borderId="4" xfId="0" applyFont="1" applyBorder="1" applyAlignment="1">
      <alignment horizontal="center" vertical="center" wrapText="1"/>
    </xf>
    <xf numFmtId="0" fontId="3" fillId="0" borderId="0" xfId="0" applyFont="1" applyAlignment="1">
      <alignment horizontal="left" vertical="center" wrapText="1"/>
    </xf>
    <xf numFmtId="0" fontId="10" fillId="0" borderId="0" xfId="0" applyFont="1" applyAlignment="1">
      <alignment wrapText="1"/>
    </xf>
    <xf numFmtId="0" fontId="7" fillId="0" borderId="33" xfId="0" applyFont="1" applyBorder="1" applyAlignment="1">
      <alignment horizontal="right" vertical="center" wrapText="1"/>
    </xf>
    <xf numFmtId="0" fontId="7" fillId="0" borderId="34" xfId="0" applyFont="1" applyBorder="1" applyAlignment="1">
      <alignment horizontal="right" vertical="center" wrapText="1"/>
    </xf>
    <xf numFmtId="0" fontId="7" fillId="0" borderId="35" xfId="0" applyFont="1" applyBorder="1" applyAlignment="1">
      <alignment horizontal="right" vertical="center" wrapText="1"/>
    </xf>
    <xf numFmtId="0" fontId="16" fillId="0" borderId="33" xfId="0" applyFont="1" applyBorder="1" applyAlignment="1">
      <alignment horizontal="center" vertical="center" wrapText="1"/>
    </xf>
    <xf numFmtId="0" fontId="16" fillId="0" borderId="3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2B7F9-D0E5-4F36-8EF5-0420F936FEF9}">
  <sheetPr>
    <pageSetUpPr fitToPage="1"/>
  </sheetPr>
  <dimension ref="A1:J71"/>
  <sheetViews>
    <sheetView tabSelected="1" view="pageLayout" zoomScaleNormal="85" workbookViewId="0">
      <selection activeCell="H6" sqref="H6"/>
    </sheetView>
  </sheetViews>
  <sheetFormatPr defaultRowHeight="15" x14ac:dyDescent="0.25"/>
  <cols>
    <col min="1" max="1" width="11.7109375" style="4" customWidth="1"/>
    <col min="2" max="2" width="12.140625" style="4" hidden="1" customWidth="1"/>
    <col min="3" max="3" width="81.85546875" style="4" bestFit="1" customWidth="1"/>
    <col min="4" max="4" width="12.140625" style="4" bestFit="1" customWidth="1"/>
    <col min="5" max="5" width="15.42578125" style="4" bestFit="1" customWidth="1"/>
    <col min="6" max="6" width="17.7109375" style="4" bestFit="1" customWidth="1"/>
    <col min="7" max="7" width="8.5703125" style="5" customWidth="1"/>
    <col min="8" max="8" width="15.28515625" style="4" customWidth="1"/>
    <col min="9" max="9" width="3.5703125" style="5" bestFit="1" customWidth="1"/>
    <col min="10" max="10" width="11.28515625" style="4" bestFit="1" customWidth="1"/>
  </cols>
  <sheetData>
    <row r="1" spans="1:10" ht="15.75" thickBot="1" x14ac:dyDescent="0.3"/>
    <row r="2" spans="1:10" x14ac:dyDescent="0.25">
      <c r="A2" s="117" t="s">
        <v>0</v>
      </c>
      <c r="B2" s="117" t="s">
        <v>79</v>
      </c>
      <c r="C2" s="117" t="s">
        <v>1</v>
      </c>
      <c r="D2" s="117" t="s">
        <v>2</v>
      </c>
      <c r="E2" s="117" t="s">
        <v>27</v>
      </c>
      <c r="F2" s="117" t="s">
        <v>80</v>
      </c>
      <c r="G2" s="119"/>
      <c r="H2" s="121" t="s">
        <v>4</v>
      </c>
      <c r="I2" s="119"/>
      <c r="J2" s="117" t="s">
        <v>5</v>
      </c>
    </row>
    <row r="3" spans="1:10" ht="25.15" customHeight="1" thickBot="1" x14ac:dyDescent="0.3">
      <c r="A3" s="118"/>
      <c r="B3" s="118"/>
      <c r="C3" s="118"/>
      <c r="D3" s="118"/>
      <c r="E3" s="123"/>
      <c r="F3" s="123" t="s">
        <v>3</v>
      </c>
      <c r="G3" s="120"/>
      <c r="H3" s="122"/>
      <c r="I3" s="120"/>
      <c r="J3" s="118"/>
    </row>
    <row r="4" spans="1:10" s="2" customFormat="1" ht="32.450000000000003" customHeight="1" thickBot="1" x14ac:dyDescent="0.3">
      <c r="A4" s="6" t="s">
        <v>6</v>
      </c>
      <c r="B4" s="7"/>
      <c r="C4" s="8" t="s">
        <v>84</v>
      </c>
      <c r="D4" s="7"/>
      <c r="E4" s="8"/>
      <c r="F4" s="9"/>
      <c r="G4" s="9"/>
      <c r="H4" s="99"/>
      <c r="I4" s="16"/>
      <c r="J4" s="10"/>
    </row>
    <row r="5" spans="1:10" s="2" customFormat="1" x14ac:dyDescent="0.25">
      <c r="A5" s="23">
        <v>1</v>
      </c>
      <c r="B5" s="24" t="s">
        <v>28</v>
      </c>
      <c r="C5" s="25" t="s">
        <v>85</v>
      </c>
      <c r="D5" s="20">
        <v>100</v>
      </c>
      <c r="E5" s="26" t="s">
        <v>86</v>
      </c>
      <c r="F5" s="85">
        <v>7.59</v>
      </c>
      <c r="G5" s="28" t="s">
        <v>7</v>
      </c>
      <c r="H5" s="100"/>
      <c r="I5" s="28" t="s">
        <v>8</v>
      </c>
      <c r="J5" s="32">
        <f>ROUNDUP(F5*H5,1)</f>
        <v>0</v>
      </c>
    </row>
    <row r="6" spans="1:10" x14ac:dyDescent="0.25">
      <c r="A6" s="23">
        <f>A5+1</f>
        <v>2</v>
      </c>
      <c r="B6" s="24" t="s">
        <v>28</v>
      </c>
      <c r="C6" s="25" t="s">
        <v>31</v>
      </c>
      <c r="D6" s="24">
        <v>104</v>
      </c>
      <c r="E6" s="26" t="s">
        <v>12</v>
      </c>
      <c r="F6" s="26">
        <v>315</v>
      </c>
      <c r="G6" s="28" t="s">
        <v>7</v>
      </c>
      <c r="H6" s="100"/>
      <c r="I6" s="28" t="s">
        <v>8</v>
      </c>
      <c r="J6" s="32">
        <f>ROUNDUP(F6*H6,1)</f>
        <v>0</v>
      </c>
    </row>
    <row r="7" spans="1:10" x14ac:dyDescent="0.25">
      <c r="A7" s="23">
        <f t="shared" ref="A7:A14" si="0">A6+1</f>
        <v>3</v>
      </c>
      <c r="B7" s="24"/>
      <c r="C7" s="25" t="s">
        <v>32</v>
      </c>
      <c r="D7" s="24">
        <v>104</v>
      </c>
      <c r="E7" s="26" t="s">
        <v>12</v>
      </c>
      <c r="F7" s="26">
        <v>32</v>
      </c>
      <c r="G7" s="28" t="s">
        <v>7</v>
      </c>
      <c r="H7" s="100"/>
      <c r="I7" s="28" t="s">
        <v>8</v>
      </c>
      <c r="J7" s="32">
        <f t="shared" ref="J7:J14" si="1">ROUNDUP(F7*H7,1)</f>
        <v>0</v>
      </c>
    </row>
    <row r="8" spans="1:10" x14ac:dyDescent="0.25">
      <c r="A8" s="23">
        <f t="shared" si="0"/>
        <v>4</v>
      </c>
      <c r="B8" s="24"/>
      <c r="C8" s="25" t="s">
        <v>88</v>
      </c>
      <c r="D8" s="24">
        <v>104</v>
      </c>
      <c r="E8" s="26" t="s">
        <v>12</v>
      </c>
      <c r="F8" s="27">
        <v>17</v>
      </c>
      <c r="G8" s="28" t="s">
        <v>7</v>
      </c>
      <c r="H8" s="100"/>
      <c r="I8" s="28" t="s">
        <v>8</v>
      </c>
      <c r="J8" s="32">
        <f t="shared" si="1"/>
        <v>0</v>
      </c>
    </row>
    <row r="9" spans="1:10" x14ac:dyDescent="0.25">
      <c r="A9" s="23">
        <f t="shared" si="0"/>
        <v>5</v>
      </c>
      <c r="B9" s="24"/>
      <c r="C9" s="25" t="s">
        <v>89</v>
      </c>
      <c r="D9" s="24">
        <v>105</v>
      </c>
      <c r="E9" s="26" t="s">
        <v>12</v>
      </c>
      <c r="F9" s="27">
        <v>1826</v>
      </c>
      <c r="G9" s="28" t="s">
        <v>7</v>
      </c>
      <c r="H9" s="100"/>
      <c r="I9" s="28" t="s">
        <v>8</v>
      </c>
      <c r="J9" s="32">
        <f t="shared" ref="J9" si="2">ROUNDUP(F9*H9,1)</f>
        <v>0</v>
      </c>
    </row>
    <row r="10" spans="1:10" x14ac:dyDescent="0.25">
      <c r="A10" s="23">
        <f t="shared" si="0"/>
        <v>6</v>
      </c>
      <c r="B10" s="24"/>
      <c r="C10" s="25" t="s">
        <v>119</v>
      </c>
      <c r="D10" s="24">
        <v>105</v>
      </c>
      <c r="E10" s="26" t="s">
        <v>12</v>
      </c>
      <c r="F10" s="27">
        <v>41</v>
      </c>
      <c r="G10" s="28" t="s">
        <v>7</v>
      </c>
      <c r="H10" s="100"/>
      <c r="I10" s="28" t="s">
        <v>8</v>
      </c>
      <c r="J10" s="32">
        <f t="shared" ref="J10" si="3">ROUNDUP(F10*H10,1)</f>
        <v>0</v>
      </c>
    </row>
    <row r="11" spans="1:10" x14ac:dyDescent="0.25">
      <c r="A11" s="23">
        <f t="shared" si="0"/>
        <v>7</v>
      </c>
      <c r="B11" s="24" t="s">
        <v>30</v>
      </c>
      <c r="C11" s="25" t="s">
        <v>33</v>
      </c>
      <c r="D11" s="24">
        <v>108</v>
      </c>
      <c r="E11" s="26" t="s">
        <v>13</v>
      </c>
      <c r="F11" s="26">
        <v>74</v>
      </c>
      <c r="G11" s="28" t="s">
        <v>7</v>
      </c>
      <c r="H11" s="100"/>
      <c r="I11" s="28" t="s">
        <v>8</v>
      </c>
      <c r="J11" s="32">
        <f t="shared" si="1"/>
        <v>0</v>
      </c>
    </row>
    <row r="12" spans="1:10" x14ac:dyDescent="0.25">
      <c r="A12" s="23">
        <f t="shared" si="0"/>
        <v>8</v>
      </c>
      <c r="B12" s="24"/>
      <c r="C12" s="25" t="s">
        <v>90</v>
      </c>
      <c r="D12" s="24">
        <v>502</v>
      </c>
      <c r="E12" s="26" t="s">
        <v>9</v>
      </c>
      <c r="F12" s="27">
        <v>12</v>
      </c>
      <c r="G12" s="41" t="s">
        <v>7</v>
      </c>
      <c r="H12" s="100"/>
      <c r="I12" s="41" t="s">
        <v>8</v>
      </c>
      <c r="J12" s="32">
        <f>ROUNDUP(F12*H12,1)</f>
        <v>0</v>
      </c>
    </row>
    <row r="13" spans="1:10" x14ac:dyDescent="0.25">
      <c r="A13" s="23">
        <f t="shared" si="0"/>
        <v>9</v>
      </c>
      <c r="B13" s="34"/>
      <c r="C13" s="35" t="s">
        <v>91</v>
      </c>
      <c r="D13" s="34">
        <v>540</v>
      </c>
      <c r="E13" s="36" t="s">
        <v>13</v>
      </c>
      <c r="F13" s="36">
        <v>82</v>
      </c>
      <c r="G13" s="37" t="s">
        <v>7</v>
      </c>
      <c r="H13" s="101"/>
      <c r="I13" s="37" t="s">
        <v>8</v>
      </c>
      <c r="J13" s="33">
        <f>ROUNDUP(F13*H13,1)</f>
        <v>0</v>
      </c>
    </row>
    <row r="14" spans="1:10" ht="15.75" thickBot="1" x14ac:dyDescent="0.3">
      <c r="A14" s="23">
        <f t="shared" si="0"/>
        <v>10</v>
      </c>
      <c r="B14" s="38" t="s">
        <v>29</v>
      </c>
      <c r="C14" s="39" t="s">
        <v>92</v>
      </c>
      <c r="D14" s="38">
        <v>540</v>
      </c>
      <c r="E14" s="40" t="s">
        <v>9</v>
      </c>
      <c r="F14" s="40">
        <v>1</v>
      </c>
      <c r="G14" s="41" t="s">
        <v>7</v>
      </c>
      <c r="H14" s="102"/>
      <c r="I14" s="41" t="s">
        <v>8</v>
      </c>
      <c r="J14" s="32">
        <f t="shared" si="1"/>
        <v>0</v>
      </c>
    </row>
    <row r="15" spans="1:10" ht="18" customHeight="1" thickBot="1" x14ac:dyDescent="0.3">
      <c r="A15" s="114" t="s">
        <v>10</v>
      </c>
      <c r="B15" s="115"/>
      <c r="C15" s="115"/>
      <c r="D15" s="115"/>
      <c r="E15" s="115"/>
      <c r="F15" s="116"/>
      <c r="G15" s="43"/>
      <c r="H15" s="103"/>
      <c r="I15" s="43"/>
      <c r="J15" s="44">
        <f>SUM(J5:J14)</f>
        <v>0</v>
      </c>
    </row>
    <row r="16" spans="1:10" s="1" customFormat="1" ht="32.450000000000003" customHeight="1" thickTop="1" thickBot="1" x14ac:dyDescent="0.3">
      <c r="A16" s="6" t="s">
        <v>11</v>
      </c>
      <c r="B16" s="7"/>
      <c r="C16" s="8" t="s">
        <v>16</v>
      </c>
      <c r="D16" s="7"/>
      <c r="E16" s="8"/>
      <c r="F16" s="9"/>
      <c r="G16" s="9"/>
      <c r="H16" s="99"/>
      <c r="I16" s="16"/>
      <c r="J16" s="10"/>
    </row>
    <row r="17" spans="1:10" x14ac:dyDescent="0.25">
      <c r="A17" s="17">
        <v>1</v>
      </c>
      <c r="B17" s="18" t="s">
        <v>34</v>
      </c>
      <c r="C17" s="19" t="s">
        <v>39</v>
      </c>
      <c r="D17" s="20">
        <v>110</v>
      </c>
      <c r="E17" s="20" t="s">
        <v>17</v>
      </c>
      <c r="F17" s="21">
        <v>323</v>
      </c>
      <c r="G17" s="17" t="s">
        <v>7</v>
      </c>
      <c r="H17" s="104"/>
      <c r="I17" s="22" t="s">
        <v>8</v>
      </c>
      <c r="J17" s="31">
        <f>ROUNDUP(F17*H17,1)</f>
        <v>0</v>
      </c>
    </row>
    <row r="18" spans="1:10" x14ac:dyDescent="0.25">
      <c r="A18" s="45">
        <f>A17+1</f>
        <v>2</v>
      </c>
      <c r="B18" s="86"/>
      <c r="C18" s="46" t="s">
        <v>93</v>
      </c>
      <c r="D18" s="47">
        <v>130</v>
      </c>
      <c r="E18" s="47" t="s">
        <v>17</v>
      </c>
      <c r="F18" s="50">
        <v>82</v>
      </c>
      <c r="G18" s="23" t="s">
        <v>7</v>
      </c>
      <c r="H18" s="100"/>
      <c r="I18" s="28" t="s">
        <v>8</v>
      </c>
      <c r="J18" s="32">
        <f t="shared" ref="J18:J24" si="4">ROUNDUP(F18*H18,1)</f>
        <v>0</v>
      </c>
    </row>
    <row r="19" spans="1:10" x14ac:dyDescent="0.25">
      <c r="A19" s="45">
        <f t="shared" ref="A19:A26" si="5">A18+1</f>
        <v>3</v>
      </c>
      <c r="B19" s="24" t="s">
        <v>35</v>
      </c>
      <c r="C19" s="25" t="s">
        <v>87</v>
      </c>
      <c r="D19" s="26">
        <v>260</v>
      </c>
      <c r="E19" s="26" t="s">
        <v>12</v>
      </c>
      <c r="F19" s="27">
        <v>2606</v>
      </c>
      <c r="G19" s="23" t="s">
        <v>7</v>
      </c>
      <c r="H19" s="100"/>
      <c r="I19" s="28" t="s">
        <v>8</v>
      </c>
      <c r="J19" s="32">
        <f t="shared" si="4"/>
        <v>0</v>
      </c>
    </row>
    <row r="20" spans="1:10" x14ac:dyDescent="0.25">
      <c r="A20" s="45">
        <f t="shared" si="5"/>
        <v>4</v>
      </c>
      <c r="B20" s="24" t="s">
        <v>36</v>
      </c>
      <c r="C20" s="25" t="s">
        <v>94</v>
      </c>
      <c r="D20" s="26">
        <v>260</v>
      </c>
      <c r="E20" s="26" t="s">
        <v>12</v>
      </c>
      <c r="F20" s="27">
        <v>283</v>
      </c>
      <c r="G20" s="23" t="s">
        <v>7</v>
      </c>
      <c r="H20" s="100"/>
      <c r="I20" s="28" t="s">
        <v>8</v>
      </c>
      <c r="J20" s="32">
        <f t="shared" si="4"/>
        <v>0</v>
      </c>
    </row>
    <row r="21" spans="1:10" x14ac:dyDescent="0.25">
      <c r="A21" s="45">
        <f t="shared" si="5"/>
        <v>5</v>
      </c>
      <c r="B21" s="24" t="s">
        <v>37</v>
      </c>
      <c r="C21" s="25" t="s">
        <v>40</v>
      </c>
      <c r="D21" s="26">
        <v>360</v>
      </c>
      <c r="E21" s="26" t="s">
        <v>12</v>
      </c>
      <c r="F21" s="27">
        <v>2331</v>
      </c>
      <c r="G21" s="23" t="s">
        <v>7</v>
      </c>
      <c r="H21" s="100"/>
      <c r="I21" s="28" t="s">
        <v>8</v>
      </c>
      <c r="J21" s="32">
        <f t="shared" si="4"/>
        <v>0</v>
      </c>
    </row>
    <row r="22" spans="1:10" x14ac:dyDescent="0.25">
      <c r="A22" s="45">
        <f t="shared" si="5"/>
        <v>6</v>
      </c>
      <c r="B22" s="24" t="s">
        <v>38</v>
      </c>
      <c r="C22" s="25" t="s">
        <v>95</v>
      </c>
      <c r="D22" s="26" t="s">
        <v>99</v>
      </c>
      <c r="E22" s="26" t="s">
        <v>12</v>
      </c>
      <c r="F22" s="27">
        <v>263</v>
      </c>
      <c r="G22" s="23" t="s">
        <v>7</v>
      </c>
      <c r="H22" s="100"/>
      <c r="I22" s="28" t="s">
        <v>8</v>
      </c>
      <c r="J22" s="32">
        <f t="shared" si="4"/>
        <v>0</v>
      </c>
    </row>
    <row r="23" spans="1:10" x14ac:dyDescent="0.25">
      <c r="A23" s="45">
        <f t="shared" si="5"/>
        <v>7</v>
      </c>
      <c r="B23" s="24"/>
      <c r="C23" s="25" t="s">
        <v>96</v>
      </c>
      <c r="D23" s="26">
        <v>530</v>
      </c>
      <c r="E23" s="26" t="s">
        <v>12</v>
      </c>
      <c r="F23" s="27">
        <v>32</v>
      </c>
      <c r="G23" s="23" t="s">
        <v>7</v>
      </c>
      <c r="H23" s="100"/>
      <c r="I23" s="28" t="s">
        <v>8</v>
      </c>
      <c r="J23" s="32">
        <f t="shared" si="4"/>
        <v>0</v>
      </c>
    </row>
    <row r="24" spans="1:10" x14ac:dyDescent="0.25">
      <c r="A24" s="45">
        <f t="shared" si="5"/>
        <v>8</v>
      </c>
      <c r="B24" s="24"/>
      <c r="C24" s="25" t="s">
        <v>97</v>
      </c>
      <c r="D24" s="26">
        <v>530</v>
      </c>
      <c r="E24" s="26" t="s">
        <v>13</v>
      </c>
      <c r="F24" s="27">
        <v>1150</v>
      </c>
      <c r="G24" s="88" t="s">
        <v>7</v>
      </c>
      <c r="H24" s="101"/>
      <c r="I24" s="89" t="s">
        <v>8</v>
      </c>
      <c r="J24" s="33">
        <f t="shared" si="4"/>
        <v>0</v>
      </c>
    </row>
    <row r="25" spans="1:10" x14ac:dyDescent="0.25">
      <c r="A25" s="45">
        <f t="shared" si="5"/>
        <v>9</v>
      </c>
      <c r="B25" s="24" t="s">
        <v>38</v>
      </c>
      <c r="C25" s="25" t="s">
        <v>98</v>
      </c>
      <c r="D25" s="26">
        <v>530</v>
      </c>
      <c r="E25" s="26" t="s">
        <v>13</v>
      </c>
      <c r="F25" s="27">
        <v>200</v>
      </c>
      <c r="G25" s="88" t="s">
        <v>7</v>
      </c>
      <c r="H25" s="101"/>
      <c r="I25" s="89" t="s">
        <v>8</v>
      </c>
      <c r="J25" s="33">
        <f t="shared" ref="J25" si="6">ROUNDUP(F25*H25,1)</f>
        <v>0</v>
      </c>
    </row>
    <row r="26" spans="1:10" ht="15.75" thickBot="1" x14ac:dyDescent="0.3">
      <c r="A26" s="45">
        <f t="shared" si="5"/>
        <v>10</v>
      </c>
      <c r="B26" s="24" t="s">
        <v>38</v>
      </c>
      <c r="C26" s="25" t="s">
        <v>118</v>
      </c>
      <c r="D26" s="26">
        <v>530</v>
      </c>
      <c r="E26" s="26" t="s">
        <v>9</v>
      </c>
      <c r="F26" s="27">
        <v>2</v>
      </c>
      <c r="G26" s="90" t="s">
        <v>7</v>
      </c>
      <c r="H26" s="105"/>
      <c r="I26" s="91" t="s">
        <v>8</v>
      </c>
      <c r="J26" s="92">
        <f>ROUNDUP(F26*H26,1)</f>
        <v>0</v>
      </c>
    </row>
    <row r="27" spans="1:10" ht="18" customHeight="1" thickBot="1" x14ac:dyDescent="0.3">
      <c r="A27" s="114" t="s">
        <v>14</v>
      </c>
      <c r="B27" s="115"/>
      <c r="C27" s="115"/>
      <c r="D27" s="115"/>
      <c r="E27" s="115"/>
      <c r="F27" s="116"/>
      <c r="G27" s="11"/>
      <c r="H27" s="106"/>
      <c r="I27" s="11"/>
      <c r="J27" s="48">
        <f>SUM(J17:J26)</f>
        <v>0</v>
      </c>
    </row>
    <row r="28" spans="1:10" ht="32.450000000000003" customHeight="1" thickTop="1" thickBot="1" x14ac:dyDescent="0.3">
      <c r="A28" s="78" t="s">
        <v>15</v>
      </c>
      <c r="B28" s="79"/>
      <c r="C28" s="80" t="s">
        <v>47</v>
      </c>
      <c r="D28" s="79"/>
      <c r="E28" s="80"/>
      <c r="F28" s="80"/>
      <c r="G28" s="95"/>
      <c r="H28" s="107"/>
      <c r="I28" s="97"/>
      <c r="J28" s="96"/>
    </row>
    <row r="29" spans="1:10" ht="15.75" thickBot="1" x14ac:dyDescent="0.3">
      <c r="A29" s="17">
        <v>1</v>
      </c>
      <c r="B29" s="20" t="s">
        <v>41</v>
      </c>
      <c r="C29" s="29" t="s">
        <v>54</v>
      </c>
      <c r="D29" s="20">
        <v>697</v>
      </c>
      <c r="E29" s="20" t="s">
        <v>12</v>
      </c>
      <c r="F29" s="21">
        <v>287</v>
      </c>
      <c r="G29" s="93" t="s">
        <v>7</v>
      </c>
      <c r="H29" s="105"/>
      <c r="I29" s="91" t="s">
        <v>8</v>
      </c>
      <c r="J29" s="92">
        <f>ROUNDUP(F29*H29,1)</f>
        <v>0</v>
      </c>
    </row>
    <row r="30" spans="1:10" ht="18" customHeight="1" thickBot="1" x14ac:dyDescent="0.3">
      <c r="A30" s="114" t="s">
        <v>18</v>
      </c>
      <c r="B30" s="115"/>
      <c r="C30" s="115"/>
      <c r="D30" s="115"/>
      <c r="E30" s="115"/>
      <c r="F30" s="116"/>
      <c r="G30" s="11"/>
      <c r="H30" s="106"/>
      <c r="I30" s="11"/>
      <c r="J30" s="48">
        <f>SUM(J29:J29)</f>
        <v>0</v>
      </c>
    </row>
    <row r="31" spans="1:10" ht="32.450000000000003" customHeight="1" thickTop="1" thickBot="1" x14ac:dyDescent="0.3">
      <c r="A31" s="6" t="s">
        <v>19</v>
      </c>
      <c r="B31" s="7"/>
      <c r="C31" s="8" t="s">
        <v>100</v>
      </c>
      <c r="D31" s="7"/>
      <c r="E31" s="8"/>
      <c r="F31" s="9"/>
      <c r="G31" s="9"/>
      <c r="H31" s="99"/>
      <c r="I31" s="16"/>
      <c r="J31" s="10"/>
    </row>
    <row r="32" spans="1:10" x14ac:dyDescent="0.25">
      <c r="A32" s="54">
        <v>1</v>
      </c>
      <c r="B32" s="18" t="s">
        <v>42</v>
      </c>
      <c r="C32" s="19" t="s">
        <v>101</v>
      </c>
      <c r="D32" s="20">
        <v>416</v>
      </c>
      <c r="E32" s="20" t="s">
        <v>13</v>
      </c>
      <c r="F32" s="21">
        <v>32</v>
      </c>
      <c r="G32" s="51" t="s">
        <v>7</v>
      </c>
      <c r="H32" s="104"/>
      <c r="I32" s="55" t="s">
        <v>8</v>
      </c>
      <c r="J32" s="31">
        <f>ROUNDUP(F32*H32,1)</f>
        <v>0</v>
      </c>
    </row>
    <row r="33" spans="1:10" ht="15.75" thickBot="1" x14ac:dyDescent="0.3">
      <c r="A33" s="56">
        <f>A32+1</f>
        <v>2</v>
      </c>
      <c r="B33" s="24" t="s">
        <v>43</v>
      </c>
      <c r="C33" s="60" t="s">
        <v>102</v>
      </c>
      <c r="D33" s="61">
        <v>610</v>
      </c>
      <c r="E33" s="61" t="s">
        <v>9</v>
      </c>
      <c r="F33" s="66">
        <v>4</v>
      </c>
      <c r="G33" s="62" t="s">
        <v>7</v>
      </c>
      <c r="H33" s="108"/>
      <c r="I33" s="63" t="s">
        <v>8</v>
      </c>
      <c r="J33" s="32">
        <f t="shared" ref="J33" si="7">ROUNDUP(F33*H33,1)</f>
        <v>0</v>
      </c>
    </row>
    <row r="34" spans="1:10" ht="15.75" thickBot="1" x14ac:dyDescent="0.3">
      <c r="A34" s="56">
        <f t="shared" ref="A34:A39" si="8">A33+1</f>
        <v>3</v>
      </c>
      <c r="B34" s="18" t="s">
        <v>42</v>
      </c>
      <c r="C34" s="46" t="s">
        <v>103</v>
      </c>
      <c r="D34" s="47">
        <v>618</v>
      </c>
      <c r="E34" s="47" t="s">
        <v>13</v>
      </c>
      <c r="F34" s="50">
        <v>126</v>
      </c>
      <c r="G34" s="58" t="s">
        <v>7</v>
      </c>
      <c r="H34" s="109"/>
      <c r="I34" s="59" t="s">
        <v>8</v>
      </c>
      <c r="J34" s="32">
        <f>ROUNDUP(F34*H34,1)</f>
        <v>0</v>
      </c>
    </row>
    <row r="35" spans="1:10" x14ac:dyDescent="0.25">
      <c r="A35" s="56">
        <f t="shared" si="8"/>
        <v>4</v>
      </c>
      <c r="B35" s="18" t="s">
        <v>42</v>
      </c>
      <c r="C35" s="46" t="s">
        <v>104</v>
      </c>
      <c r="D35" s="47">
        <v>618</v>
      </c>
      <c r="E35" s="47" t="s">
        <v>13</v>
      </c>
      <c r="F35" s="50">
        <v>194</v>
      </c>
      <c r="G35" s="58" t="s">
        <v>7</v>
      </c>
      <c r="H35" s="109"/>
      <c r="I35" s="59" t="s">
        <v>8</v>
      </c>
      <c r="J35" s="32">
        <f>ROUNDUP(F35*H35,1)</f>
        <v>0</v>
      </c>
    </row>
    <row r="36" spans="1:10" ht="15" customHeight="1" x14ac:dyDescent="0.25">
      <c r="A36" s="56">
        <f t="shared" si="8"/>
        <v>5</v>
      </c>
      <c r="B36" s="24" t="s">
        <v>46</v>
      </c>
      <c r="C36" s="25" t="s">
        <v>105</v>
      </c>
      <c r="D36" s="26">
        <v>620</v>
      </c>
      <c r="E36" s="26" t="s">
        <v>13</v>
      </c>
      <c r="F36" s="27">
        <v>321</v>
      </c>
      <c r="G36" s="64" t="s">
        <v>7</v>
      </c>
      <c r="H36" s="101"/>
      <c r="I36" s="65" t="s">
        <v>8</v>
      </c>
      <c r="J36" s="33">
        <f>ROUNDUP(F36*H36,1)</f>
        <v>0</v>
      </c>
    </row>
    <row r="37" spans="1:10" ht="15" customHeight="1" x14ac:dyDescent="0.25">
      <c r="A37" s="56">
        <f t="shared" si="8"/>
        <v>6</v>
      </c>
      <c r="B37" s="24" t="s">
        <v>43</v>
      </c>
      <c r="C37" s="25" t="s">
        <v>106</v>
      </c>
      <c r="D37" s="26">
        <v>620</v>
      </c>
      <c r="E37" s="26" t="s">
        <v>13</v>
      </c>
      <c r="F37" s="27">
        <v>642</v>
      </c>
      <c r="G37" s="52" t="s">
        <v>7</v>
      </c>
      <c r="H37" s="100"/>
      <c r="I37" s="57" t="s">
        <v>8</v>
      </c>
      <c r="J37" s="32">
        <f t="shared" ref="J37:J39" si="9">ROUNDUP(F37*H37,1)</f>
        <v>0</v>
      </c>
    </row>
    <row r="38" spans="1:10" ht="15" customHeight="1" x14ac:dyDescent="0.25">
      <c r="A38" s="56">
        <f t="shared" si="8"/>
        <v>7</v>
      </c>
      <c r="B38" s="24" t="s">
        <v>44</v>
      </c>
      <c r="C38" s="25" t="s">
        <v>107</v>
      </c>
      <c r="D38" s="26">
        <v>624</v>
      </c>
      <c r="E38" s="26" t="s">
        <v>9</v>
      </c>
      <c r="F38" s="27">
        <v>2</v>
      </c>
      <c r="G38" s="64" t="s">
        <v>7</v>
      </c>
      <c r="H38" s="101"/>
      <c r="I38" s="65" t="s">
        <v>8</v>
      </c>
      <c r="J38" s="33">
        <f t="shared" si="9"/>
        <v>0</v>
      </c>
    </row>
    <row r="39" spans="1:10" ht="15" customHeight="1" thickBot="1" x14ac:dyDescent="0.3">
      <c r="A39" s="56">
        <f t="shared" si="8"/>
        <v>8</v>
      </c>
      <c r="B39" s="24" t="s">
        <v>45</v>
      </c>
      <c r="C39" s="25" t="s">
        <v>108</v>
      </c>
      <c r="D39" s="26">
        <v>628</v>
      </c>
      <c r="E39" s="26" t="s">
        <v>9</v>
      </c>
      <c r="F39" s="27">
        <v>1</v>
      </c>
      <c r="G39" s="93" t="s">
        <v>7</v>
      </c>
      <c r="H39" s="105"/>
      <c r="I39" s="94" t="s">
        <v>8</v>
      </c>
      <c r="J39" s="92">
        <f t="shared" si="9"/>
        <v>0</v>
      </c>
    </row>
    <row r="40" spans="1:10" ht="18" customHeight="1" thickBot="1" x14ac:dyDescent="0.3">
      <c r="A40" s="114" t="s">
        <v>20</v>
      </c>
      <c r="B40" s="115"/>
      <c r="C40" s="115"/>
      <c r="D40" s="115"/>
      <c r="E40" s="115"/>
      <c r="F40" s="116"/>
      <c r="G40" s="11"/>
      <c r="H40" s="106"/>
      <c r="I40" s="11"/>
      <c r="J40" s="48">
        <f>SUM(J32:J39)</f>
        <v>0</v>
      </c>
    </row>
    <row r="41" spans="1:10" ht="32.450000000000003" customHeight="1" thickTop="1" thickBot="1" x14ac:dyDescent="0.3">
      <c r="A41" s="78" t="s">
        <v>21</v>
      </c>
      <c r="B41" s="79"/>
      <c r="C41" s="80" t="s">
        <v>61</v>
      </c>
      <c r="D41" s="79"/>
      <c r="E41" s="80"/>
      <c r="F41" s="80"/>
      <c r="G41" s="80"/>
      <c r="H41" s="110"/>
      <c r="I41" s="82"/>
      <c r="J41" s="81"/>
    </row>
    <row r="42" spans="1:10" ht="15" customHeight="1" x14ac:dyDescent="0.25">
      <c r="A42" s="54">
        <v>1</v>
      </c>
      <c r="B42" s="18" t="s">
        <v>48</v>
      </c>
      <c r="C42" s="87" t="s">
        <v>114</v>
      </c>
      <c r="D42" s="20">
        <v>636</v>
      </c>
      <c r="E42" s="20" t="s">
        <v>9</v>
      </c>
      <c r="F42" s="21">
        <v>22</v>
      </c>
      <c r="G42" s="51" t="s">
        <v>7</v>
      </c>
      <c r="H42" s="104"/>
      <c r="I42" s="55" t="s">
        <v>8</v>
      </c>
      <c r="J42" s="31">
        <f>ROUNDUP(F42*H42,1)</f>
        <v>0</v>
      </c>
    </row>
    <row r="43" spans="1:10" ht="15" customHeight="1" x14ac:dyDescent="0.25">
      <c r="A43" s="56">
        <f>A42+1</f>
        <v>2</v>
      </c>
      <c r="B43" s="24" t="s">
        <v>49</v>
      </c>
      <c r="C43" s="25" t="s">
        <v>63</v>
      </c>
      <c r="D43" s="26">
        <v>666</v>
      </c>
      <c r="E43" s="26" t="s">
        <v>13</v>
      </c>
      <c r="F43" s="27">
        <v>1280</v>
      </c>
      <c r="G43" s="52" t="s">
        <v>7</v>
      </c>
      <c r="H43" s="100"/>
      <c r="I43" s="57" t="s">
        <v>8</v>
      </c>
      <c r="J43" s="32">
        <f t="shared" ref="J43:J49" si="10">ROUNDUP(F43*H43,1)</f>
        <v>0</v>
      </c>
    </row>
    <row r="44" spans="1:10" ht="25.5" x14ac:dyDescent="0.25">
      <c r="A44" s="56">
        <f t="shared" ref="A44:A49" si="11">A43+1</f>
        <v>3</v>
      </c>
      <c r="B44" s="24" t="s">
        <v>50</v>
      </c>
      <c r="C44" s="25" t="s">
        <v>109</v>
      </c>
      <c r="D44" s="26">
        <v>666</v>
      </c>
      <c r="E44" s="26" t="s">
        <v>13</v>
      </c>
      <c r="F44" s="27">
        <v>60</v>
      </c>
      <c r="G44" s="52" t="s">
        <v>7</v>
      </c>
      <c r="H44" s="100"/>
      <c r="I44" s="57" t="s">
        <v>8</v>
      </c>
      <c r="J44" s="32">
        <f t="shared" si="10"/>
        <v>0</v>
      </c>
    </row>
    <row r="45" spans="1:10" x14ac:dyDescent="0.25">
      <c r="A45" s="56">
        <f t="shared" si="11"/>
        <v>4</v>
      </c>
      <c r="B45" s="24"/>
      <c r="C45" s="25" t="s">
        <v>117</v>
      </c>
      <c r="D45" s="26">
        <v>666</v>
      </c>
      <c r="E45" s="26" t="s">
        <v>13</v>
      </c>
      <c r="F45" s="27">
        <v>96</v>
      </c>
      <c r="G45" s="52" t="s">
        <v>7</v>
      </c>
      <c r="H45" s="100"/>
      <c r="I45" s="57" t="s">
        <v>8</v>
      </c>
      <c r="J45" s="32">
        <f t="shared" si="10"/>
        <v>0</v>
      </c>
    </row>
    <row r="46" spans="1:10" x14ac:dyDescent="0.25">
      <c r="A46" s="56">
        <f t="shared" si="11"/>
        <v>5</v>
      </c>
      <c r="B46" s="24"/>
      <c r="C46" s="25" t="s">
        <v>113</v>
      </c>
      <c r="D46" s="26">
        <v>666</v>
      </c>
      <c r="E46" s="26" t="s">
        <v>13</v>
      </c>
      <c r="F46" s="27">
        <v>1250</v>
      </c>
      <c r="G46" s="52" t="s">
        <v>7</v>
      </c>
      <c r="H46" s="100"/>
      <c r="I46" s="57" t="s">
        <v>8</v>
      </c>
      <c r="J46" s="32">
        <f t="shared" ref="J46" si="12">ROUNDUP(F46*H46,1)</f>
        <v>0</v>
      </c>
    </row>
    <row r="47" spans="1:10" ht="15" customHeight="1" x14ac:dyDescent="0.25">
      <c r="A47" s="56">
        <f t="shared" si="11"/>
        <v>6</v>
      </c>
      <c r="B47" s="24" t="s">
        <v>51</v>
      </c>
      <c r="C47" s="25" t="s">
        <v>110</v>
      </c>
      <c r="D47" s="26">
        <v>666</v>
      </c>
      <c r="E47" s="26" t="s">
        <v>9</v>
      </c>
      <c r="F47" s="27">
        <v>32</v>
      </c>
      <c r="G47" s="52" t="s">
        <v>7</v>
      </c>
      <c r="H47" s="100"/>
      <c r="I47" s="57" t="s">
        <v>8</v>
      </c>
      <c r="J47" s="32">
        <f t="shared" si="10"/>
        <v>0</v>
      </c>
    </row>
    <row r="48" spans="1:10" ht="15" customHeight="1" x14ac:dyDescent="0.25">
      <c r="A48" s="56">
        <f t="shared" si="11"/>
        <v>7</v>
      </c>
      <c r="B48" s="24" t="s">
        <v>52</v>
      </c>
      <c r="C48" s="25" t="s">
        <v>112</v>
      </c>
      <c r="D48" s="26">
        <v>666</v>
      </c>
      <c r="E48" s="26" t="s">
        <v>9</v>
      </c>
      <c r="F48" s="27">
        <v>19</v>
      </c>
      <c r="G48" s="64" t="s">
        <v>7</v>
      </c>
      <c r="H48" s="101"/>
      <c r="I48" s="65" t="s">
        <v>8</v>
      </c>
      <c r="J48" s="33">
        <f t="shared" si="10"/>
        <v>0</v>
      </c>
    </row>
    <row r="49" spans="1:10" ht="15" customHeight="1" thickBot="1" x14ac:dyDescent="0.3">
      <c r="A49" s="56">
        <f t="shared" si="11"/>
        <v>8</v>
      </c>
      <c r="B49" s="24" t="s">
        <v>53</v>
      </c>
      <c r="C49" s="25" t="s">
        <v>111</v>
      </c>
      <c r="D49" s="26">
        <v>666</v>
      </c>
      <c r="E49" s="26" t="s">
        <v>9</v>
      </c>
      <c r="F49" s="27">
        <v>3</v>
      </c>
      <c r="G49" s="93" t="s">
        <v>7</v>
      </c>
      <c r="H49" s="105"/>
      <c r="I49" s="94" t="s">
        <v>8</v>
      </c>
      <c r="J49" s="92">
        <f t="shared" si="10"/>
        <v>0</v>
      </c>
    </row>
    <row r="50" spans="1:10" ht="18" customHeight="1" thickBot="1" x14ac:dyDescent="0.3">
      <c r="A50" s="114" t="s">
        <v>22</v>
      </c>
      <c r="B50" s="115"/>
      <c r="C50" s="115"/>
      <c r="D50" s="115"/>
      <c r="E50" s="115"/>
      <c r="F50" s="116"/>
      <c r="G50" s="12"/>
      <c r="H50" s="111"/>
      <c r="I50" s="12"/>
      <c r="J50" s="48">
        <f>SUM(J42:J49)</f>
        <v>0</v>
      </c>
    </row>
    <row r="51" spans="1:10" ht="32.450000000000003" customHeight="1" thickTop="1" thickBot="1" x14ac:dyDescent="0.3">
      <c r="A51" s="6" t="s">
        <v>55</v>
      </c>
      <c r="B51" s="7"/>
      <c r="C51" s="8" t="s">
        <v>64</v>
      </c>
      <c r="D51" s="84"/>
      <c r="E51" s="8"/>
      <c r="F51" s="9"/>
      <c r="G51" s="9"/>
      <c r="H51" s="99"/>
      <c r="I51" s="16"/>
      <c r="J51" s="10"/>
    </row>
    <row r="52" spans="1:10" x14ac:dyDescent="0.25">
      <c r="A52" s="54">
        <v>1</v>
      </c>
      <c r="B52" s="20" t="s">
        <v>56</v>
      </c>
      <c r="C52" s="46" t="s">
        <v>81</v>
      </c>
      <c r="D52" s="47">
        <v>162</v>
      </c>
      <c r="E52" s="47" t="s">
        <v>12</v>
      </c>
      <c r="F52" s="50">
        <v>175</v>
      </c>
      <c r="G52" s="51" t="s">
        <v>7</v>
      </c>
      <c r="H52" s="104"/>
      <c r="I52" s="55" t="s">
        <v>8</v>
      </c>
      <c r="J52" s="31">
        <f>ROUNDUP(F52*H52,1)</f>
        <v>0</v>
      </c>
    </row>
    <row r="53" spans="1:10" x14ac:dyDescent="0.25">
      <c r="A53" s="56">
        <f>A52+1</f>
        <v>2</v>
      </c>
      <c r="B53" s="26" t="s">
        <v>57</v>
      </c>
      <c r="C53" s="46" t="s">
        <v>82</v>
      </c>
      <c r="D53" s="47">
        <v>164</v>
      </c>
      <c r="E53" s="47" t="s">
        <v>83</v>
      </c>
      <c r="F53" s="49">
        <v>0.4</v>
      </c>
      <c r="G53" s="52" t="s">
        <v>7</v>
      </c>
      <c r="H53" s="100"/>
      <c r="I53" s="57" t="s">
        <v>8</v>
      </c>
      <c r="J53" s="32">
        <f t="shared" ref="J53:J57" si="13">ROUNDUP(F53*H53,1)</f>
        <v>0</v>
      </c>
    </row>
    <row r="54" spans="1:10" ht="25.5" x14ac:dyDescent="0.25">
      <c r="A54" s="56">
        <f t="shared" ref="A54:A57" si="14">A53+1</f>
        <v>3</v>
      </c>
      <c r="B54" s="26" t="s">
        <v>58</v>
      </c>
      <c r="C54" s="25" t="s">
        <v>65</v>
      </c>
      <c r="D54" s="47">
        <v>591</v>
      </c>
      <c r="E54" s="26" t="s">
        <v>13</v>
      </c>
      <c r="F54" s="26">
        <v>1315</v>
      </c>
      <c r="G54" s="52" t="s">
        <v>7</v>
      </c>
      <c r="H54" s="100"/>
      <c r="I54" s="57" t="s">
        <v>8</v>
      </c>
      <c r="J54" s="32">
        <f t="shared" si="13"/>
        <v>0</v>
      </c>
    </row>
    <row r="55" spans="1:10" ht="25.5" x14ac:dyDescent="0.25">
      <c r="A55" s="56">
        <f t="shared" si="14"/>
        <v>4</v>
      </c>
      <c r="B55" s="26" t="s">
        <v>59</v>
      </c>
      <c r="C55" s="25" t="s">
        <v>66</v>
      </c>
      <c r="D55" s="26">
        <v>591</v>
      </c>
      <c r="E55" s="26" t="s">
        <v>9</v>
      </c>
      <c r="F55" s="26">
        <v>2</v>
      </c>
      <c r="G55" s="52" t="s">
        <v>7</v>
      </c>
      <c r="H55" s="100"/>
      <c r="I55" s="57" t="s">
        <v>8</v>
      </c>
      <c r="J55" s="32">
        <f t="shared" si="13"/>
        <v>0</v>
      </c>
    </row>
    <row r="56" spans="1:10" ht="25.5" x14ac:dyDescent="0.25">
      <c r="A56" s="56">
        <f t="shared" si="14"/>
        <v>5</v>
      </c>
      <c r="B56" s="26"/>
      <c r="C56" s="25" t="s">
        <v>115</v>
      </c>
      <c r="D56" s="26">
        <v>591</v>
      </c>
      <c r="E56" s="26" t="s">
        <v>13</v>
      </c>
      <c r="F56" s="26">
        <v>64</v>
      </c>
      <c r="G56" s="52" t="s">
        <v>7</v>
      </c>
      <c r="H56" s="100"/>
      <c r="I56" s="57" t="s">
        <v>8</v>
      </c>
      <c r="J56" s="32">
        <f t="shared" si="13"/>
        <v>0</v>
      </c>
    </row>
    <row r="57" spans="1:10" ht="15.75" thickBot="1" x14ac:dyDescent="0.3">
      <c r="A57" s="56">
        <f t="shared" si="14"/>
        <v>6</v>
      </c>
      <c r="B57" s="26"/>
      <c r="C57" s="25" t="s">
        <v>67</v>
      </c>
      <c r="D57" s="36">
        <v>591</v>
      </c>
      <c r="E57" s="26" t="s">
        <v>68</v>
      </c>
      <c r="F57" s="30">
        <v>8</v>
      </c>
      <c r="G57" s="52" t="s">
        <v>7</v>
      </c>
      <c r="H57" s="100"/>
      <c r="I57" s="57" t="s">
        <v>8</v>
      </c>
      <c r="J57" s="32">
        <f t="shared" si="13"/>
        <v>0</v>
      </c>
    </row>
    <row r="58" spans="1:10" ht="18" customHeight="1" thickBot="1" x14ac:dyDescent="0.3">
      <c r="A58" s="114" t="s">
        <v>23</v>
      </c>
      <c r="B58" s="115"/>
      <c r="C58" s="115"/>
      <c r="D58" s="115"/>
      <c r="E58" s="115"/>
      <c r="F58" s="116"/>
      <c r="G58" s="83"/>
      <c r="H58" s="112"/>
      <c r="I58" s="83"/>
      <c r="J58" s="44">
        <f>SUM(J52:J57)</f>
        <v>0</v>
      </c>
    </row>
    <row r="59" spans="1:10" s="3" customFormat="1" ht="32.450000000000003" customHeight="1" thickTop="1" thickBot="1" x14ac:dyDescent="0.3">
      <c r="A59" s="6" t="s">
        <v>60</v>
      </c>
      <c r="B59" s="7"/>
      <c r="C59" s="8" t="s">
        <v>75</v>
      </c>
      <c r="D59" s="7"/>
      <c r="E59" s="8"/>
      <c r="F59" s="9"/>
      <c r="G59" s="9"/>
      <c r="H59" s="99"/>
      <c r="I59" s="16"/>
      <c r="J59" s="10"/>
    </row>
    <row r="60" spans="1:10" s="3" customFormat="1" x14ac:dyDescent="0.25">
      <c r="A60" s="67">
        <v>1</v>
      </c>
      <c r="B60" s="68" t="s">
        <v>69</v>
      </c>
      <c r="C60" s="69" t="s">
        <v>71</v>
      </c>
      <c r="D60" s="20">
        <v>561</v>
      </c>
      <c r="E60" s="20" t="s">
        <v>76</v>
      </c>
      <c r="F60" s="20">
        <v>1</v>
      </c>
      <c r="G60" s="58" t="s">
        <v>7</v>
      </c>
      <c r="H60" s="104"/>
      <c r="I60" s="58" t="s">
        <v>8</v>
      </c>
      <c r="J60" s="77">
        <f>ROUNDUP(F60*H60,1)</f>
        <v>0</v>
      </c>
    </row>
    <row r="61" spans="1:10" s="3" customFormat="1" x14ac:dyDescent="0.25">
      <c r="A61" s="70">
        <v>2</v>
      </c>
      <c r="B61" s="71">
        <v>0</v>
      </c>
      <c r="C61" s="72" t="s">
        <v>72</v>
      </c>
      <c r="D61" s="26">
        <v>694</v>
      </c>
      <c r="E61" s="26" t="s">
        <v>9</v>
      </c>
      <c r="F61" s="26">
        <v>2</v>
      </c>
      <c r="G61" s="52" t="s">
        <v>7</v>
      </c>
      <c r="H61" s="100"/>
      <c r="I61" s="52" t="s">
        <v>8</v>
      </c>
      <c r="J61" s="77">
        <f t="shared" ref="J61:J63" si="15">ROUNDUP(F61*H61,1)</f>
        <v>0</v>
      </c>
    </row>
    <row r="62" spans="1:10" s="3" customFormat="1" x14ac:dyDescent="0.25">
      <c r="A62" s="70">
        <v>3</v>
      </c>
      <c r="B62" s="71">
        <v>0</v>
      </c>
      <c r="C62" s="72" t="s">
        <v>73</v>
      </c>
      <c r="D62" s="26">
        <v>694</v>
      </c>
      <c r="E62" s="26" t="s">
        <v>68</v>
      </c>
      <c r="F62" s="26">
        <v>8</v>
      </c>
      <c r="G62" s="52" t="s">
        <v>7</v>
      </c>
      <c r="H62" s="100"/>
      <c r="I62" s="52" t="s">
        <v>8</v>
      </c>
      <c r="J62" s="77">
        <f t="shared" si="15"/>
        <v>0</v>
      </c>
    </row>
    <row r="63" spans="1:10" s="3" customFormat="1" ht="15.75" thickBot="1" x14ac:dyDescent="0.3">
      <c r="A63" s="73">
        <v>4</v>
      </c>
      <c r="B63" s="74" t="s">
        <v>70</v>
      </c>
      <c r="C63" s="75" t="s">
        <v>74</v>
      </c>
      <c r="D63" s="30">
        <v>695</v>
      </c>
      <c r="E63" s="30" t="s">
        <v>77</v>
      </c>
      <c r="F63" s="30">
        <v>60</v>
      </c>
      <c r="G63" s="53" t="s">
        <v>7</v>
      </c>
      <c r="H63" s="113"/>
      <c r="I63" s="53" t="s">
        <v>8</v>
      </c>
      <c r="J63" s="33">
        <f t="shared" si="15"/>
        <v>0</v>
      </c>
    </row>
    <row r="64" spans="1:10" ht="18" customHeight="1" thickBot="1" x14ac:dyDescent="0.3">
      <c r="A64" s="114" t="s">
        <v>62</v>
      </c>
      <c r="B64" s="115"/>
      <c r="C64" s="115"/>
      <c r="D64" s="115"/>
      <c r="E64" s="115"/>
      <c r="F64" s="116"/>
      <c r="G64" s="12"/>
      <c r="H64" s="111"/>
      <c r="I64" s="12"/>
      <c r="J64" s="98">
        <f>SUM(J60:J63)</f>
        <v>0</v>
      </c>
    </row>
    <row r="65" spans="1:10" s="3" customFormat="1" ht="16.5" thickTop="1" thickBot="1" x14ac:dyDescent="0.3">
      <c r="A65" s="126" t="s">
        <v>116</v>
      </c>
      <c r="B65" s="127"/>
      <c r="C65" s="127"/>
      <c r="D65" s="127"/>
      <c r="E65" s="127"/>
      <c r="F65" s="128"/>
      <c r="G65" s="129" t="s">
        <v>78</v>
      </c>
      <c r="H65" s="130"/>
      <c r="I65" s="76"/>
      <c r="J65" s="42">
        <f>J15+J27+J30+J40+J50+J58+J64</f>
        <v>0</v>
      </c>
    </row>
    <row r="66" spans="1:10" s="3" customFormat="1" x14ac:dyDescent="0.25">
      <c r="A66" s="13"/>
      <c r="B66" s="13"/>
      <c r="C66" s="13"/>
      <c r="D66" s="13"/>
      <c r="E66" s="4"/>
      <c r="F66" s="4"/>
    </row>
    <row r="67" spans="1:10" s="3" customFormat="1" ht="15" customHeight="1" x14ac:dyDescent="0.25">
      <c r="A67" s="13"/>
      <c r="B67" s="13"/>
      <c r="C67" s="13"/>
      <c r="D67" s="13"/>
      <c r="E67" s="4"/>
      <c r="F67" s="4"/>
    </row>
    <row r="68" spans="1:10" x14ac:dyDescent="0.25">
      <c r="A68" s="14" t="s">
        <v>24</v>
      </c>
      <c r="G68"/>
      <c r="H68"/>
      <c r="I68"/>
      <c r="J68"/>
    </row>
    <row r="69" spans="1:10" x14ac:dyDescent="0.25">
      <c r="A69" s="15"/>
    </row>
    <row r="70" spans="1:10" ht="50.45" customHeight="1" x14ac:dyDescent="0.25">
      <c r="A70" s="124" t="s">
        <v>25</v>
      </c>
      <c r="B70" s="124"/>
      <c r="C70" s="125"/>
      <c r="D70" s="125"/>
      <c r="E70" s="125"/>
      <c r="F70" s="125"/>
      <c r="G70" s="125"/>
      <c r="H70" s="125"/>
      <c r="I70" s="125"/>
      <c r="J70" s="125"/>
    </row>
    <row r="71" spans="1:10" x14ac:dyDescent="0.25">
      <c r="A71" s="14" t="s">
        <v>26</v>
      </c>
    </row>
  </sheetData>
  <sheetProtection algorithmName="SHA-512" hashValue="+B3rnXwhUAE32sqECNP8BtahOZi76XesIyLxKyyli1teLClQkZT09wjFvAVK4GiEp6F65XsMqsosQSgxbl4K/g==" saltValue="rF9FQ/ZKsMkiKwO0v5mlUw==" spinCount="100000" sheet="1" objects="1" scenarios="1"/>
  <mergeCells count="20">
    <mergeCell ref="A70:J70"/>
    <mergeCell ref="A64:F64"/>
    <mergeCell ref="A65:F65"/>
    <mergeCell ref="G65:H65"/>
    <mergeCell ref="A58:F58"/>
    <mergeCell ref="A50:F50"/>
    <mergeCell ref="A40:F40"/>
    <mergeCell ref="A30:F30"/>
    <mergeCell ref="J2:J3"/>
    <mergeCell ref="A15:F15"/>
    <mergeCell ref="A27:F27"/>
    <mergeCell ref="A2:A3"/>
    <mergeCell ref="C2:C3"/>
    <mergeCell ref="D2:D3"/>
    <mergeCell ref="G2:G3"/>
    <mergeCell ref="H2:H3"/>
    <mergeCell ref="I2:I3"/>
    <mergeCell ref="E2:E3"/>
    <mergeCell ref="F2:F3"/>
    <mergeCell ref="B2:B3"/>
  </mergeCells>
  <phoneticPr fontId="2" type="noConversion"/>
  <pageMargins left="0.25" right="0.25" top="1.1309374999999999" bottom="0.75" header="0.3" footer="0.3"/>
  <pageSetup scale="75" fitToHeight="0" orientation="landscape" verticalDpi="1200" r:id="rId1"/>
  <headerFooter>
    <oddHeader xml:space="preserve">&amp;LB25-053&amp;C&amp;"Arial,Bold"&amp;10 Winkleman/Gaines Rd
Proposed Mini-Roundabout
Bid Form
</oddHeader>
    <oddFooter>&amp;CPage &amp;P of &amp;N</oddFooter>
  </headerFooter>
  <rowBreaks count="2" manualBreakCount="2">
    <brk id="27" max="9" man="1"/>
    <brk id="4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Castaneda</dc:creator>
  <cp:lastModifiedBy>Cernoch, LeAnn</cp:lastModifiedBy>
  <cp:lastPrinted>2025-01-21T23:43:13Z</cp:lastPrinted>
  <dcterms:created xsi:type="dcterms:W3CDTF">2023-09-18T14:29:36Z</dcterms:created>
  <dcterms:modified xsi:type="dcterms:W3CDTF">2025-03-26T19:12:09Z</dcterms:modified>
</cp:coreProperties>
</file>